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60" windowWidth="1135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oh</author>
  </authors>
  <commentList>
    <comment ref="B6" authorId="0">
      <text>
        <r>
          <rPr>
            <b/>
            <sz val="8"/>
            <rFont val="Tahoma"/>
            <family val="0"/>
          </rPr>
          <t>oh:</t>
        </r>
        <r>
          <rPr>
            <sz val="8"/>
            <rFont val="Tahoma"/>
            <family val="0"/>
          </rPr>
          <t xml:space="preserve">
Der kan maximalt lånes over 6 år.</t>
        </r>
      </text>
    </comment>
  </commentList>
</comments>
</file>

<file path=xl/sharedStrings.xml><?xml version="1.0" encoding="utf-8"?>
<sst xmlns="http://schemas.openxmlformats.org/spreadsheetml/2006/main" count="44" uniqueCount="44">
  <si>
    <t>Købssum:</t>
  </si>
  <si>
    <t>Rentesats:</t>
  </si>
  <si>
    <t>Terminer pr. år:</t>
  </si>
  <si>
    <t>Afdragstid år:</t>
  </si>
  <si>
    <t>1. termin</t>
  </si>
  <si>
    <t>2. termin</t>
  </si>
  <si>
    <t>3. termin</t>
  </si>
  <si>
    <t>4. termin</t>
  </si>
  <si>
    <t>Rente</t>
  </si>
  <si>
    <t>Afdrag</t>
  </si>
  <si>
    <t>Ydelse</t>
  </si>
  <si>
    <t>Restgæld</t>
  </si>
  <si>
    <t>Lån:</t>
  </si>
  <si>
    <t>5. termin</t>
  </si>
  <si>
    <t>6. termin</t>
  </si>
  <si>
    <t>7. termin</t>
  </si>
  <si>
    <t>8. termin</t>
  </si>
  <si>
    <t>9. termin</t>
  </si>
  <si>
    <t>10. termin</t>
  </si>
  <si>
    <t>11. termin</t>
  </si>
  <si>
    <t>12. termin</t>
  </si>
  <si>
    <t>13. termin</t>
  </si>
  <si>
    <t>14. termin</t>
  </si>
  <si>
    <t>15. termin</t>
  </si>
  <si>
    <t>16. termin</t>
  </si>
  <si>
    <t>17. termin</t>
  </si>
  <si>
    <t>18. termin</t>
  </si>
  <si>
    <t>19. termin</t>
  </si>
  <si>
    <t>20. termin</t>
  </si>
  <si>
    <t>Afdragsoversigt:</t>
  </si>
  <si>
    <t>Omkostninger:</t>
  </si>
  <si>
    <t>Provision:</t>
  </si>
  <si>
    <t>Udbetaling:</t>
  </si>
  <si>
    <t>Moms:</t>
  </si>
  <si>
    <t>Samlet betaling incl. provision:</t>
  </si>
  <si>
    <t>Samlede omkostninger incl. provision:</t>
  </si>
  <si>
    <t>Indtastninger:</t>
  </si>
  <si>
    <t>21. termin</t>
  </si>
  <si>
    <t>22. termin</t>
  </si>
  <si>
    <t>23. termin</t>
  </si>
  <si>
    <t>24. termin</t>
  </si>
  <si>
    <t>Værdi af maskine 
givet i bytte</t>
  </si>
  <si>
    <t>Betaling ved 
underskrift:</t>
  </si>
  <si>
    <t>Oversigt over kontraktforløb: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</si>
</sst>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Fill="1" applyBorder="1" applyAlignment="1">
      <alignment/>
    </xf>
    <xf numFmtId="0" fontId="0" fillId="2" borderId="9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3" fontId="0" fillId="2" borderId="8" xfId="0" applyNumberFormat="1" applyFill="1" applyBorder="1" applyAlignment="1" applyProtection="1">
      <alignment/>
      <protection locked="0"/>
    </xf>
    <xf numFmtId="0" fontId="0" fillId="0" borderId="7" xfId="0" applyFill="1" applyBorder="1" applyAlignment="1">
      <alignment wrapText="1"/>
    </xf>
    <xf numFmtId="0" fontId="4" fillId="0" borderId="2" xfId="0" applyFont="1" applyBorder="1" applyAlignment="1">
      <alignment wrapText="1"/>
    </xf>
    <xf numFmtId="3" fontId="0" fillId="2" borderId="10" xfId="0" applyNumberFormat="1" applyFill="1" applyBorder="1" applyAlignment="1" applyProtection="1">
      <alignment vertical="center"/>
      <protection locked="0"/>
    </xf>
    <xf numFmtId="4" fontId="4" fillId="0" borderId="13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">
      <selection activeCell="B8" sqref="B8"/>
    </sheetView>
  </sheetViews>
  <sheetFormatPr defaultColWidth="9.140625" defaultRowHeight="12.75"/>
  <cols>
    <col min="1" max="1" width="15.7109375" style="0" customWidth="1"/>
    <col min="3" max="3" width="9.00390625" style="0" customWidth="1"/>
    <col min="4" max="4" width="20.28125" style="0" customWidth="1"/>
    <col min="5" max="5" width="11.8515625" style="0" customWidth="1"/>
    <col min="6" max="6" width="13.421875" style="0" customWidth="1"/>
    <col min="7" max="7" width="0.5625" style="0" customWidth="1"/>
  </cols>
  <sheetData>
    <row r="2" ht="18">
      <c r="A2" s="17" t="s">
        <v>43</v>
      </c>
    </row>
    <row r="3" ht="18.75" thickBot="1">
      <c r="A3" s="17"/>
    </row>
    <row r="4" spans="1:2" ht="13.5" thickBot="1">
      <c r="A4" s="3" t="s">
        <v>36</v>
      </c>
      <c r="B4" s="21"/>
    </row>
    <row r="5" spans="1:5" ht="15.75">
      <c r="A5" s="7" t="s">
        <v>0</v>
      </c>
      <c r="B5" s="24">
        <v>325000</v>
      </c>
      <c r="D5" s="16" t="s">
        <v>30</v>
      </c>
      <c r="E5" s="9"/>
    </row>
    <row r="6" spans="1:7" ht="12.75">
      <c r="A6" s="4" t="s">
        <v>3</v>
      </c>
      <c r="B6" s="20">
        <v>5</v>
      </c>
      <c r="D6" s="4" t="s">
        <v>31</v>
      </c>
      <c r="E6" s="10">
        <v>1500</v>
      </c>
      <c r="G6">
        <f>B5*0.02</f>
        <v>6500</v>
      </c>
    </row>
    <row r="7" spans="1:7" ht="12.75">
      <c r="A7" s="4" t="s">
        <v>1</v>
      </c>
      <c r="B7" s="20">
        <v>5</v>
      </c>
      <c r="D7" s="4" t="s">
        <v>32</v>
      </c>
      <c r="E7" s="19">
        <f>IF((G7&lt;1),0,G7)</f>
        <v>0</v>
      </c>
      <c r="G7">
        <f>(B5*0.25)-B9</f>
        <v>-18750</v>
      </c>
    </row>
    <row r="8" spans="1:5" ht="13.5" thickBot="1">
      <c r="A8" s="4" t="s">
        <v>2</v>
      </c>
      <c r="B8" s="20">
        <v>4</v>
      </c>
      <c r="D8" s="4" t="s">
        <v>33</v>
      </c>
      <c r="E8" s="10">
        <f>(B5*0.25)+(E6*0.25)-(B9*0.25)</f>
        <v>56625</v>
      </c>
    </row>
    <row r="9" spans="1:5" ht="39" thickBot="1">
      <c r="A9" s="25" t="s">
        <v>41</v>
      </c>
      <c r="B9" s="27">
        <v>100000</v>
      </c>
      <c r="D9" s="26" t="s">
        <v>42</v>
      </c>
      <c r="E9" s="28">
        <f>SUM(E6:E8)</f>
        <v>58125</v>
      </c>
    </row>
    <row r="10" ht="13.5" thickBot="1"/>
    <row r="11" spans="1:6" ht="16.5" thickBot="1">
      <c r="A11" s="16" t="s">
        <v>29</v>
      </c>
      <c r="B11" s="5"/>
      <c r="C11" s="5"/>
      <c r="D11" s="5"/>
      <c r="E11" s="5"/>
      <c r="F11" s="9"/>
    </row>
    <row r="12" spans="1:6" ht="13.5" thickBot="1">
      <c r="A12" s="8"/>
      <c r="B12" s="1"/>
      <c r="C12" s="6" t="s">
        <v>8</v>
      </c>
      <c r="D12" s="6" t="s">
        <v>9</v>
      </c>
      <c r="E12" s="6" t="s">
        <v>10</v>
      </c>
      <c r="F12" s="6" t="s">
        <v>11</v>
      </c>
    </row>
    <row r="13" spans="1:6" ht="12.75">
      <c r="A13" s="4" t="s">
        <v>12</v>
      </c>
      <c r="B13" s="2"/>
      <c r="C13" s="22"/>
      <c r="D13" s="22"/>
      <c r="E13" s="22"/>
      <c r="F13" s="23">
        <f>B5-B9-E7</f>
        <v>225000</v>
      </c>
    </row>
    <row r="14" spans="1:6" ht="12.75">
      <c r="A14" s="4" t="s">
        <v>4</v>
      </c>
      <c r="B14" s="2"/>
      <c r="C14" s="12">
        <f>IF((F13&lt;&gt;""),(F13*$B$7/100/$B$8),"")</f>
        <v>2812.5</v>
      </c>
      <c r="D14" s="14">
        <f>IF((F13&gt;0),($F$13/(B$6*B$8)),0)</f>
        <v>11250</v>
      </c>
      <c r="E14" s="14">
        <f>IF((F13&gt;0),(D14+C14),"")</f>
        <v>14062.5</v>
      </c>
      <c r="F14" s="14">
        <f>IF((F13-D14)&gt;0,(F13-D14),0)</f>
        <v>213750</v>
      </c>
    </row>
    <row r="15" spans="1:6" ht="12.75">
      <c r="A15" s="4" t="s">
        <v>5</v>
      </c>
      <c r="B15" s="2"/>
      <c r="C15" s="12">
        <f aca="true" t="shared" si="0" ref="C15:C37">IF((F14&lt;&gt;""),(F14*$B$7/100/$B$8),"")</f>
        <v>2671.875</v>
      </c>
      <c r="D15" s="14">
        <f aca="true" t="shared" si="1" ref="D15:D37">IF((F14&gt;0),($F$13/(B$6*B$8)),0)</f>
        <v>11250</v>
      </c>
      <c r="E15" s="14">
        <f aca="true" t="shared" si="2" ref="E15:E37">IF((F14&gt;0),(D15+C15),"")</f>
        <v>13921.875</v>
      </c>
      <c r="F15" s="14">
        <f aca="true" t="shared" si="3" ref="F15:F37">IF((F14-D15)&gt;0,(F14-D15),0)</f>
        <v>202500</v>
      </c>
    </row>
    <row r="16" spans="1:6" ht="12.75">
      <c r="A16" s="4" t="s">
        <v>6</v>
      </c>
      <c r="B16" s="2"/>
      <c r="C16" s="12">
        <f t="shared" si="0"/>
        <v>2531.25</v>
      </c>
      <c r="D16" s="14">
        <f t="shared" si="1"/>
        <v>11250</v>
      </c>
      <c r="E16" s="14">
        <f t="shared" si="2"/>
        <v>13781.25</v>
      </c>
      <c r="F16" s="14">
        <f t="shared" si="3"/>
        <v>191250</v>
      </c>
    </row>
    <row r="17" spans="1:6" ht="12.75">
      <c r="A17" s="4" t="s">
        <v>7</v>
      </c>
      <c r="B17" s="2"/>
      <c r="C17" s="12">
        <f t="shared" si="0"/>
        <v>2390.625</v>
      </c>
      <c r="D17" s="14">
        <f t="shared" si="1"/>
        <v>11250</v>
      </c>
      <c r="E17" s="14">
        <f t="shared" si="2"/>
        <v>13640.625</v>
      </c>
      <c r="F17" s="14">
        <f t="shared" si="3"/>
        <v>180000</v>
      </c>
    </row>
    <row r="18" spans="1:6" ht="12.75">
      <c r="A18" s="4" t="s">
        <v>13</v>
      </c>
      <c r="B18" s="2"/>
      <c r="C18" s="12">
        <f t="shared" si="0"/>
        <v>2250</v>
      </c>
      <c r="D18" s="14">
        <f t="shared" si="1"/>
        <v>11250</v>
      </c>
      <c r="E18" s="14">
        <f t="shared" si="2"/>
        <v>13500</v>
      </c>
      <c r="F18" s="14">
        <f t="shared" si="3"/>
        <v>168750</v>
      </c>
    </row>
    <row r="19" spans="1:6" ht="12.75">
      <c r="A19" s="4" t="s">
        <v>14</v>
      </c>
      <c r="B19" s="2"/>
      <c r="C19" s="12">
        <f t="shared" si="0"/>
        <v>2109.375</v>
      </c>
      <c r="D19" s="14">
        <f t="shared" si="1"/>
        <v>11250</v>
      </c>
      <c r="E19" s="14">
        <f t="shared" si="2"/>
        <v>13359.375</v>
      </c>
      <c r="F19" s="14">
        <f t="shared" si="3"/>
        <v>157500</v>
      </c>
    </row>
    <row r="20" spans="1:6" ht="12.75">
      <c r="A20" s="4" t="s">
        <v>15</v>
      </c>
      <c r="B20" s="2"/>
      <c r="C20" s="12">
        <f t="shared" si="0"/>
        <v>1968.75</v>
      </c>
      <c r="D20" s="14">
        <f t="shared" si="1"/>
        <v>11250</v>
      </c>
      <c r="E20" s="14">
        <f t="shared" si="2"/>
        <v>13218.75</v>
      </c>
      <c r="F20" s="14">
        <f t="shared" si="3"/>
        <v>146250</v>
      </c>
    </row>
    <row r="21" spans="1:6" ht="12.75">
      <c r="A21" s="4" t="s">
        <v>16</v>
      </c>
      <c r="B21" s="2"/>
      <c r="C21" s="12">
        <f t="shared" si="0"/>
        <v>1828.125</v>
      </c>
      <c r="D21" s="14">
        <f t="shared" si="1"/>
        <v>11250</v>
      </c>
      <c r="E21" s="14">
        <f t="shared" si="2"/>
        <v>13078.125</v>
      </c>
      <c r="F21" s="14">
        <f t="shared" si="3"/>
        <v>135000</v>
      </c>
    </row>
    <row r="22" spans="1:6" ht="12.75">
      <c r="A22" s="4" t="s">
        <v>17</v>
      </c>
      <c r="B22" s="2"/>
      <c r="C22" s="12">
        <f t="shared" si="0"/>
        <v>1687.5</v>
      </c>
      <c r="D22" s="14">
        <f t="shared" si="1"/>
        <v>11250</v>
      </c>
      <c r="E22" s="14">
        <f t="shared" si="2"/>
        <v>12937.5</v>
      </c>
      <c r="F22" s="14">
        <f t="shared" si="3"/>
        <v>123750</v>
      </c>
    </row>
    <row r="23" spans="1:6" ht="12.75">
      <c r="A23" s="4" t="s">
        <v>18</v>
      </c>
      <c r="B23" s="2"/>
      <c r="C23" s="12">
        <f t="shared" si="0"/>
        <v>1546.875</v>
      </c>
      <c r="D23" s="14">
        <f t="shared" si="1"/>
        <v>11250</v>
      </c>
      <c r="E23" s="14">
        <f t="shared" si="2"/>
        <v>12796.875</v>
      </c>
      <c r="F23" s="14">
        <f t="shared" si="3"/>
        <v>112500</v>
      </c>
    </row>
    <row r="24" spans="1:6" ht="12.75">
      <c r="A24" s="4" t="s">
        <v>19</v>
      </c>
      <c r="B24" s="2"/>
      <c r="C24" s="12">
        <f t="shared" si="0"/>
        <v>1406.25</v>
      </c>
      <c r="D24" s="14">
        <f t="shared" si="1"/>
        <v>11250</v>
      </c>
      <c r="E24" s="14">
        <f t="shared" si="2"/>
        <v>12656.25</v>
      </c>
      <c r="F24" s="14">
        <f t="shared" si="3"/>
        <v>101250</v>
      </c>
    </row>
    <row r="25" spans="1:6" ht="12.75">
      <c r="A25" s="4" t="s">
        <v>20</v>
      </c>
      <c r="B25" s="2"/>
      <c r="C25" s="12">
        <f t="shared" si="0"/>
        <v>1265.625</v>
      </c>
      <c r="D25" s="14">
        <f t="shared" si="1"/>
        <v>11250</v>
      </c>
      <c r="E25" s="14">
        <f t="shared" si="2"/>
        <v>12515.625</v>
      </c>
      <c r="F25" s="14">
        <f t="shared" si="3"/>
        <v>90000</v>
      </c>
    </row>
    <row r="26" spans="1:6" ht="12.75">
      <c r="A26" s="4" t="s">
        <v>21</v>
      </c>
      <c r="B26" s="2"/>
      <c r="C26" s="12">
        <f t="shared" si="0"/>
        <v>1125</v>
      </c>
      <c r="D26" s="14">
        <f t="shared" si="1"/>
        <v>11250</v>
      </c>
      <c r="E26" s="14">
        <f t="shared" si="2"/>
        <v>12375</v>
      </c>
      <c r="F26" s="14">
        <f t="shared" si="3"/>
        <v>78750</v>
      </c>
    </row>
    <row r="27" spans="1:6" ht="12.75">
      <c r="A27" s="4" t="s">
        <v>22</v>
      </c>
      <c r="B27" s="2"/>
      <c r="C27" s="12">
        <f t="shared" si="0"/>
        <v>984.375</v>
      </c>
      <c r="D27" s="14">
        <f t="shared" si="1"/>
        <v>11250</v>
      </c>
      <c r="E27" s="14">
        <f t="shared" si="2"/>
        <v>12234.375</v>
      </c>
      <c r="F27" s="14">
        <f t="shared" si="3"/>
        <v>67500</v>
      </c>
    </row>
    <row r="28" spans="1:6" ht="12.75">
      <c r="A28" s="4" t="s">
        <v>23</v>
      </c>
      <c r="B28" s="2"/>
      <c r="C28" s="12">
        <f t="shared" si="0"/>
        <v>843.75</v>
      </c>
      <c r="D28" s="14">
        <f t="shared" si="1"/>
        <v>11250</v>
      </c>
      <c r="E28" s="14">
        <f t="shared" si="2"/>
        <v>12093.75</v>
      </c>
      <c r="F28" s="14">
        <f t="shared" si="3"/>
        <v>56250</v>
      </c>
    </row>
    <row r="29" spans="1:6" ht="12.75">
      <c r="A29" s="4" t="s">
        <v>24</v>
      </c>
      <c r="B29" s="2"/>
      <c r="C29" s="12">
        <f t="shared" si="0"/>
        <v>703.125</v>
      </c>
      <c r="D29" s="14">
        <f t="shared" si="1"/>
        <v>11250</v>
      </c>
      <c r="E29" s="14">
        <f t="shared" si="2"/>
        <v>11953.125</v>
      </c>
      <c r="F29" s="14">
        <f t="shared" si="3"/>
        <v>45000</v>
      </c>
    </row>
    <row r="30" spans="1:6" ht="12.75">
      <c r="A30" s="4" t="s">
        <v>25</v>
      </c>
      <c r="B30" s="2"/>
      <c r="C30" s="12">
        <f t="shared" si="0"/>
        <v>562.5</v>
      </c>
      <c r="D30" s="14">
        <f t="shared" si="1"/>
        <v>11250</v>
      </c>
      <c r="E30" s="14">
        <f t="shared" si="2"/>
        <v>11812.5</v>
      </c>
      <c r="F30" s="14">
        <f t="shared" si="3"/>
        <v>33750</v>
      </c>
    </row>
    <row r="31" spans="1:6" ht="12.75">
      <c r="A31" s="4" t="s">
        <v>26</v>
      </c>
      <c r="B31" s="2"/>
      <c r="C31" s="12">
        <f t="shared" si="0"/>
        <v>421.875</v>
      </c>
      <c r="D31" s="14">
        <f t="shared" si="1"/>
        <v>11250</v>
      </c>
      <c r="E31" s="14">
        <f t="shared" si="2"/>
        <v>11671.875</v>
      </c>
      <c r="F31" s="14">
        <f t="shared" si="3"/>
        <v>22500</v>
      </c>
    </row>
    <row r="32" spans="1:6" ht="12.75">
      <c r="A32" s="4" t="s">
        <v>27</v>
      </c>
      <c r="B32" s="2"/>
      <c r="C32" s="12">
        <f t="shared" si="0"/>
        <v>281.25</v>
      </c>
      <c r="D32" s="14">
        <f t="shared" si="1"/>
        <v>11250</v>
      </c>
      <c r="E32" s="14">
        <f t="shared" si="2"/>
        <v>11531.25</v>
      </c>
      <c r="F32" s="14">
        <f t="shared" si="3"/>
        <v>11250</v>
      </c>
    </row>
    <row r="33" spans="1:6" ht="12.75">
      <c r="A33" s="4" t="s">
        <v>28</v>
      </c>
      <c r="B33" s="2"/>
      <c r="C33" s="12">
        <f t="shared" si="0"/>
        <v>140.625</v>
      </c>
      <c r="D33" s="14">
        <f t="shared" si="1"/>
        <v>11250</v>
      </c>
      <c r="E33" s="14">
        <f t="shared" si="2"/>
        <v>11390.625</v>
      </c>
      <c r="F33" s="14">
        <f t="shared" si="3"/>
        <v>0</v>
      </c>
    </row>
    <row r="34" spans="1:6" ht="12.75">
      <c r="A34" s="4" t="s">
        <v>37</v>
      </c>
      <c r="B34" s="2"/>
      <c r="C34" s="12">
        <f t="shared" si="0"/>
        <v>0</v>
      </c>
      <c r="D34" s="14">
        <f t="shared" si="1"/>
        <v>0</v>
      </c>
      <c r="E34" s="14">
        <f t="shared" si="2"/>
      </c>
      <c r="F34" s="14">
        <f t="shared" si="3"/>
        <v>0</v>
      </c>
    </row>
    <row r="35" spans="1:6" ht="12.75">
      <c r="A35" s="4" t="s">
        <v>38</v>
      </c>
      <c r="B35" s="2"/>
      <c r="C35" s="12">
        <f t="shared" si="0"/>
        <v>0</v>
      </c>
      <c r="D35" s="14">
        <f t="shared" si="1"/>
        <v>0</v>
      </c>
      <c r="E35" s="14">
        <f t="shared" si="2"/>
      </c>
      <c r="F35" s="14">
        <f t="shared" si="3"/>
        <v>0</v>
      </c>
    </row>
    <row r="36" spans="1:6" ht="12.75">
      <c r="A36" s="4" t="s">
        <v>39</v>
      </c>
      <c r="B36" s="2"/>
      <c r="C36" s="12">
        <f t="shared" si="0"/>
        <v>0</v>
      </c>
      <c r="D36" s="14">
        <f t="shared" si="1"/>
        <v>0</v>
      </c>
      <c r="E36" s="14">
        <f t="shared" si="2"/>
      </c>
      <c r="F36" s="14">
        <f t="shared" si="3"/>
        <v>0</v>
      </c>
    </row>
    <row r="37" spans="1:6" ht="13.5" thickBot="1">
      <c r="A37" s="8" t="s">
        <v>40</v>
      </c>
      <c r="B37" s="1"/>
      <c r="C37" s="13">
        <f t="shared" si="0"/>
        <v>0</v>
      </c>
      <c r="D37" s="15">
        <f t="shared" si="1"/>
        <v>0</v>
      </c>
      <c r="E37" s="15">
        <f t="shared" si="2"/>
      </c>
      <c r="F37" s="15">
        <f t="shared" si="3"/>
        <v>0</v>
      </c>
    </row>
    <row r="38" ht="13.5" thickBot="1"/>
    <row r="39" spans="1:5" ht="12.75">
      <c r="A39" s="7" t="s">
        <v>34</v>
      </c>
      <c r="B39" s="5"/>
      <c r="C39" s="5"/>
      <c r="D39" s="5"/>
      <c r="E39" s="18">
        <f>SUM(E14:E38)+E6</f>
        <v>256031.25</v>
      </c>
    </row>
    <row r="40" spans="1:5" ht="13.5" thickBot="1">
      <c r="A40" s="8" t="s">
        <v>35</v>
      </c>
      <c r="B40" s="1"/>
      <c r="C40" s="1"/>
      <c r="D40" s="1"/>
      <c r="E40" s="11">
        <f>E39-F13</f>
        <v>31031.25</v>
      </c>
    </row>
  </sheetData>
  <sheetProtection sheet="1" objects="1" scenarios="1"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Bornholms Familielandbrug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Harild</dc:creator>
  <cp:keywords/>
  <dc:description/>
  <cp:lastModifiedBy>Grete Bøgh-Sørensen</cp:lastModifiedBy>
  <cp:lastPrinted>2009-03-19T11:39:56Z</cp:lastPrinted>
  <dcterms:created xsi:type="dcterms:W3CDTF">2003-07-08T09:45:35Z</dcterms:created>
  <dcterms:modified xsi:type="dcterms:W3CDTF">2010-09-06T13:39:04Z</dcterms:modified>
  <cp:category/>
  <cp:version/>
  <cp:contentType/>
  <cp:contentStatus/>
</cp:coreProperties>
</file>